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3 кв 2022 год" sheetId="4" r:id="rId1"/>
  </sheets>
  <calcPr calcId="124519"/>
</workbook>
</file>

<file path=xl/calcChain.xml><?xml version="1.0" encoding="utf-8"?>
<calcChain xmlns="http://schemas.openxmlformats.org/spreadsheetml/2006/main">
  <c r="D18" i="4"/>
  <c r="C55"/>
  <c r="C53"/>
  <c r="C50"/>
  <c r="C47"/>
  <c r="C43"/>
  <c r="C40"/>
  <c r="C34"/>
  <c r="C30"/>
  <c r="C24"/>
  <c r="C20"/>
  <c r="C7" s="1"/>
  <c r="C18"/>
  <c r="C9"/>
  <c r="E15"/>
  <c r="D53" l="1"/>
  <c r="D43"/>
  <c r="D9" l="1"/>
  <c r="D24"/>
  <c r="D50"/>
  <c r="D47"/>
  <c r="D30"/>
  <c r="E45"/>
  <c r="E26"/>
  <c r="D20"/>
  <c r="E38"/>
  <c r="E23"/>
  <c r="E22"/>
  <c r="D55" l="1"/>
  <c r="E52"/>
  <c r="E51"/>
  <c r="E49"/>
  <c r="E48"/>
  <c r="E46"/>
  <c r="E44"/>
  <c r="E43"/>
  <c r="E42"/>
  <c r="E41"/>
  <c r="D40"/>
  <c r="E39"/>
  <c r="E37"/>
  <c r="E36"/>
  <c r="E35"/>
  <c r="D34"/>
  <c r="E33"/>
  <c r="E32"/>
  <c r="E30"/>
  <c r="E29"/>
  <c r="E28"/>
  <c r="E25"/>
  <c r="E24"/>
  <c r="E21"/>
  <c r="E19"/>
  <c r="E18"/>
  <c r="E17"/>
  <c r="E14"/>
  <c r="E12"/>
  <c r="E11"/>
  <c r="E10"/>
  <c r="D7" l="1"/>
  <c r="E20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<sst xmlns="http://schemas.openxmlformats.org/spreadsheetml/2006/main" count="111" uniqueCount="111">
  <si>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</si>
  <si>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</si>
  <si>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</si>
  <si>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</si>
  <si>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</si>
  <si>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</si>
  <si>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</si>
  <si>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</si>
  <si>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</si>
  <si>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</si>
  <si>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</si>
  <si>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</si>
  <si>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</si>
  <si>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</si>
  <si>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</si>
  <si>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</si>
  <si>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</si>
  <si>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</si>
  <si>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</si>
  <si>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</si>
  <si>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</si>
  <si>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</si>
  <si>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</si>
  <si>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</si>
  <si>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</si>
  <si>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</si>
  <si>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</si>
  <si>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</si>
  <si>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</si>
  <si>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</si>
  <si>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</si>
  <si>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</si>
  <si>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</si>
  <si>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</si>
  <si>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</si>
  <si>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</si>
  <si>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</si>
  <si>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</si>
  <si>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</si>
  <si>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</si>
  <si>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</si>
  <si>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</si>
  <si>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</si>
  <si>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</si>
  <si>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</si>
  <si>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</si>
  <si>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</si>
  <si>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</si>
  <si>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</si>
  <si>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</si>
  <si>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</si>
  <si>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</si>
  <si>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</si>
  <si>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</si>
  <si>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</si>
  <si>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</si>
  <si>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</si>
  <si>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</si>
  <si>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</si>
  <si>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</si>
  <si>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</si>
  <si>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</si>
  <si>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</si>
  <si>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</si>
  <si>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</si>
  <si>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</si>
  <si>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</si>
  <si>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</si>
  <si>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</si>
  <si>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</si>
  <si>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</si>
  <si>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</si>
  <si>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</si>
  <si>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</si>
  <si>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</si>
  <si>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</si>
  <si>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</si>
  <si>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</si>
  <si>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</si>
  <si>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</si>
  <si>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</si>
  <si>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</si>
  <si>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</si>
  <si>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</si>
  <si>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</si>
  <si>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</si>
  <si>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</si>
  <si>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</si>
  <si>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</si>
  <si>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</si>
  <si>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</si>
  <si>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</si>
  <si>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</si>
  <si>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</si>
  <si>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</si>
  <si>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</si>
  <si>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</si>
  <si>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</si>
  <si>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</si>
  <si>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</si>
  <si>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</si>
  <si>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</si>
  <si>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</si>
  <si>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</si>
  <si>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</si>
  <si>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</si>
  <si>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</si>
  <si>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темп роста 2021/2020</t>
  </si>
  <si>
    <t>Исполнение консолидированного  бюджета МО "Усть-Коксинский район" РА за 3 квартал  2021 год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</si>
  <si>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3 квартал 2022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</si>
  <si>
    <t>Исполнение консолидированного  бюджета МО "Усть-Коксинский район" РА за 3 квартал  2022 год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</si>
</sst>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2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0" fontId="18" fillId="4" borderId="51" xfId="0" applyFont="1" applyFill="1" applyBorder="1"/>
    <xf numFmtId="4" fontId="18" fillId="0" borderId="48" xfId="0" applyNumberFormat="1" applyFont="1" applyFill="1" applyBorder="1"/>
    <xf numFmtId="4" fontId="18" fillId="0" borderId="50" xfId="0" applyNumberFormat="1" applyFont="1" applyFill="1" applyBorder="1"/>
    <xf numFmtId="4" fontId="17" fillId="0" borderId="49" xfId="40" applyNumberFormat="1" applyFont="1" applyFill="1" applyBorder="1" applyProtection="1">
      <alignment horizontal="right" shrinkToFit="1"/>
    </xf>
    <xf numFmtId="4" fontId="17" fillId="0" borderId="52" xfId="40" applyNumberFormat="1" applyFont="1" applyFill="1" applyBorder="1" applyProtection="1">
      <alignment horizontal="right" shrinkToFit="1"/>
    </xf>
    <xf numFmtId="4" fontId="17" fillId="0" borderId="50" xfId="40" applyNumberFormat="1" applyFont="1" applyFill="1" applyBorder="1" applyProtection="1">
      <alignment horizontal="right" shrinkToFit="1"/>
    </xf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D7" sqref="D7"/>
    </sheetView>
  </sheetViews>
  <sheetFormatPr defaultRowHeight="13.8"/>
  <cols>
    <col min="1" max="1" width="41.109375" style="5" customWidth="1"/>
    <col min="2" max="2" width="7.5546875" style="5" customWidth="1"/>
    <col min="3" max="3" width="12.88671875" style="5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56.4" customHeight="1">
      <c r="A2" s="33" t="s">
        <v>109</v>
      </c>
      <c r="B2" s="33"/>
      <c r="C2" s="33"/>
      <c r="D2" s="33"/>
      <c r="E2" s="33"/>
    </row>
    <row r="3" spans="1:5" ht="14.4" thickBot="1">
      <c r="A3" s="7"/>
      <c r="B3" s="8"/>
      <c r="C3" s="8"/>
    </row>
    <row r="4" spans="1:5" ht="14.4" customHeight="1">
      <c r="A4" s="34" t="s">
        <v>0</v>
      </c>
      <c r="B4" s="36" t="s">
        <v>8</v>
      </c>
      <c r="C4" s="38" t="s">
        <v>108</v>
      </c>
      <c r="D4" s="38" t="s">
        <v>110</v>
      </c>
      <c r="E4" s="40" t="s">
        <v>107</v>
      </c>
    </row>
    <row r="5" spans="1:5" ht="55.2" customHeight="1">
      <c r="A5" s="35"/>
      <c r="B5" s="37"/>
      <c r="C5" s="39"/>
      <c r="D5" s="39"/>
      <c r="E5" s="41"/>
    </row>
    <row r="6" spans="1:5" ht="14.4" thickBot="1">
      <c r="A6" s="11" t="s">
        <v>1</v>
      </c>
      <c r="B6" s="12" t="s">
        <v>2</v>
      </c>
      <c r="C6" s="13" t="s">
        <v>3</v>
      </c>
      <c r="D6" s="4" t="s">
        <v>4</v>
      </c>
      <c r="E6" s="14" t="s">
        <v>5</v>
      </c>
    </row>
    <row r="7" spans="1:5">
      <c r="A7" s="15" t="s">
        <v>9</v>
      </c>
      <c r="B7" s="16" t="s">
        <v>6</v>
      </c>
      <c r="C7" s="28">
        <f>C9+C18+C20+C24+C30+C34+C40+C43+C47+C50+C53+C55</f>
        <v>654010594.53999996</v>
      </c>
      <c r="D7" s="28">
        <f>D9+D18+D20+D24+D30+D34+D40+D43+D47+D50+D53+D55</f>
        <v>958733125.54000008</v>
      </c>
      <c r="E7" s="17">
        <f>D7/C7*100</f>
        <v>146.59290438778402</v>
      </c>
    </row>
    <row r="8" spans="1:5">
      <c r="A8" s="18" t="s">
        <v>7</v>
      </c>
      <c r="B8" s="19"/>
      <c r="C8" s="29"/>
      <c r="D8" s="29"/>
      <c r="E8" s="20"/>
    </row>
    <row r="9" spans="1:5">
      <c r="A9" s="21" t="s">
        <v>10</v>
      </c>
      <c r="B9" s="19" t="s">
        <v>55</v>
      </c>
      <c r="C9" s="30">
        <f>C10+C11+C12+C13+C14+C16+C17+C15</f>
        <v>66506262.43</v>
      </c>
      <c r="D9" s="30">
        <f>D10+D11+D12+D13+D14+D16+D17+D15</f>
        <v>74400443.769999996</v>
      </c>
      <c r="E9" s="17">
        <f t="shared" ref="E9:E52" si="0">D9/C9*100</f>
        <v>111.86983157910713</v>
      </c>
    </row>
    <row r="10" spans="1:5" ht="31.2">
      <c r="A10" s="21" t="s">
        <v>11</v>
      </c>
      <c r="B10" s="19" t="s">
        <v>56</v>
      </c>
      <c r="C10" s="29">
        <v>4382934.25</v>
      </c>
      <c r="D10" s="29">
        <v>4528844.51</v>
      </c>
      <c r="E10" s="17">
        <f t="shared" si="0"/>
        <v>103.32905427454222</v>
      </c>
    </row>
    <row r="11" spans="1:5" ht="31.2">
      <c r="A11" s="21" t="s">
        <v>12</v>
      </c>
      <c r="B11" s="19" t="s">
        <v>57</v>
      </c>
      <c r="C11" s="29">
        <v>856299.12</v>
      </c>
      <c r="D11" s="29">
        <v>1003734.78</v>
      </c>
      <c r="E11" s="17">
        <f t="shared" si="0"/>
        <v>117.21777548948083</v>
      </c>
    </row>
    <row r="12" spans="1:5" ht="41.4">
      <c r="A12" s="21" t="s">
        <v>13</v>
      </c>
      <c r="B12" s="19" t="s">
        <v>58</v>
      </c>
      <c r="C12" s="29">
        <v>25599633.84</v>
      </c>
      <c r="D12" s="29">
        <v>27272630.18</v>
      </c>
      <c r="E12" s="17">
        <f t="shared" si="0"/>
        <v>106.53523542741424</v>
      </c>
    </row>
    <row r="13" spans="1:5">
      <c r="A13" s="21" t="s">
        <v>14</v>
      </c>
      <c r="B13" s="19" t="s">
        <v>59</v>
      </c>
      <c r="C13" s="29"/>
      <c r="D13" s="29">
        <v>93000</v>
      </c>
      <c r="E13" s="17"/>
    </row>
    <row r="14" spans="1:5" ht="31.2">
      <c r="A14" s="21" t="s">
        <v>15</v>
      </c>
      <c r="B14" s="19" t="s">
        <v>60</v>
      </c>
      <c r="C14" s="29">
        <v>5929417.29</v>
      </c>
      <c r="D14" s="29">
        <v>7195192.4199999999</v>
      </c>
      <c r="E14" s="17">
        <f t="shared" si="0"/>
        <v>121.347378133341</v>
      </c>
    </row>
    <row r="15" spans="1:5">
      <c r="A15" s="21" t="s">
        <v>106</v>
      </c>
      <c r="B15" s="19" t="s">
        <v>105</v>
      </c>
      <c r="C15" s="29">
        <v>468028.74</v>
      </c>
      <c r="D15" s="29">
        <v>1811412</v>
      </c>
      <c r="E15" s="17">
        <f t="shared" si="0"/>
        <v>387.03007853748466</v>
      </c>
    </row>
    <row r="16" spans="1:5">
      <c r="A16" s="21" t="s">
        <v>16</v>
      </c>
      <c r="B16" s="19" t="s">
        <v>61</v>
      </c>
      <c r="C16" s="29"/>
      <c r="D16" s="29"/>
      <c r="E16" s="17"/>
    </row>
    <row r="17" spans="1:5">
      <c r="A17" s="21" t="s">
        <v>17</v>
      </c>
      <c r="B17" s="19" t="s">
        <v>62</v>
      </c>
      <c r="C17" s="29">
        <v>29269949.190000001</v>
      </c>
      <c r="D17" s="29">
        <v>32495629.879999999</v>
      </c>
      <c r="E17" s="17">
        <f t="shared" si="0"/>
        <v>111.02045196273194</v>
      </c>
    </row>
    <row r="18" spans="1:5">
      <c r="A18" s="21" t="s">
        <v>18</v>
      </c>
      <c r="B18" s="19" t="s">
        <v>63</v>
      </c>
      <c r="C18" s="30">
        <f>C19</f>
        <v>988254.48</v>
      </c>
      <c r="D18" s="30">
        <f>D19</f>
        <v>1066250</v>
      </c>
      <c r="E18" s="17">
        <f t="shared" si="0"/>
        <v>107.89225058711598</v>
      </c>
    </row>
    <row r="19" spans="1:5">
      <c r="A19" s="21" t="s">
        <v>64</v>
      </c>
      <c r="B19" s="19" t="s">
        <v>65</v>
      </c>
      <c r="C19" s="29">
        <v>988254.48</v>
      </c>
      <c r="D19" s="29">
        <v>1066250</v>
      </c>
      <c r="E19" s="17">
        <f t="shared" si="0"/>
        <v>107.89225058711598</v>
      </c>
    </row>
    <row r="20" spans="1:5" ht="21">
      <c r="A20" s="21" t="s">
        <v>19</v>
      </c>
      <c r="B20" s="19" t="s">
        <v>66</v>
      </c>
      <c r="C20" s="30">
        <f>C21+C22+C23</f>
        <v>4022643.5900000003</v>
      </c>
      <c r="D20" s="30">
        <f>D21+D22+D23</f>
        <v>4732013.25</v>
      </c>
      <c r="E20" s="17">
        <f t="shared" si="0"/>
        <v>117.6344148848643</v>
      </c>
    </row>
    <row r="21" spans="1:5" ht="31.2" hidden="1">
      <c r="A21" s="21" t="s">
        <v>20</v>
      </c>
      <c r="B21" s="19" t="s">
        <v>67</v>
      </c>
      <c r="C21" s="30"/>
      <c r="D21" s="30"/>
      <c r="E21" s="17" t="e">
        <f t="shared" si="0"/>
        <v>#DIV/0!</v>
      </c>
    </row>
    <row r="22" spans="1:5">
      <c r="A22" s="21" t="s">
        <v>21</v>
      </c>
      <c r="B22" s="19" t="s">
        <v>68</v>
      </c>
      <c r="C22" s="29">
        <v>3935536.62</v>
      </c>
      <c r="D22" s="29">
        <v>4657713.25</v>
      </c>
      <c r="E22" s="17">
        <f t="shared" si="0"/>
        <v>118.35014382358867</v>
      </c>
    </row>
    <row r="23" spans="1:5" ht="21">
      <c r="A23" s="21" t="s">
        <v>22</v>
      </c>
      <c r="B23" s="19" t="s">
        <v>69</v>
      </c>
      <c r="C23" s="29">
        <v>87106.97</v>
      </c>
      <c r="D23" s="29">
        <v>74300</v>
      </c>
      <c r="E23" s="17">
        <f t="shared" si="0"/>
        <v>85.297422238427075</v>
      </c>
    </row>
    <row r="24" spans="1:5">
      <c r="A24" s="21" t="s">
        <v>23</v>
      </c>
      <c r="B24" s="19" t="s">
        <v>70</v>
      </c>
      <c r="C24" s="30">
        <f>C25+C26+C28+C29+C27</f>
        <v>10539015.84</v>
      </c>
      <c r="D24" s="30">
        <f>D25+D26+D28+D29+D27</f>
        <v>30357145.25</v>
      </c>
      <c r="E24" s="17">
        <f t="shared" si="0"/>
        <v>288.04535177546524</v>
      </c>
    </row>
    <row r="25" spans="1:5">
      <c r="A25" s="21" t="s">
        <v>24</v>
      </c>
      <c r="B25" s="19" t="s">
        <v>71</v>
      </c>
      <c r="C25" s="29">
        <v>525258.73</v>
      </c>
      <c r="D25" s="29">
        <v>914315.47</v>
      </c>
      <c r="E25" s="17">
        <f t="shared" si="0"/>
        <v>174.0695428327293</v>
      </c>
    </row>
    <row r="26" spans="1:5">
      <c r="A26" s="21" t="s">
        <v>25</v>
      </c>
      <c r="B26" s="19" t="s">
        <v>72</v>
      </c>
      <c r="C26" s="29">
        <v>26100</v>
      </c>
      <c r="D26" s="29">
        <v>58000</v>
      </c>
      <c r="E26" s="17">
        <f t="shared" si="0"/>
        <v>222.22222222222223</v>
      </c>
    </row>
    <row r="27" spans="1:5">
      <c r="A27" s="21" t="s">
        <v>103</v>
      </c>
      <c r="B27" s="19" t="s">
        <v>102</v>
      </c>
      <c r="C27" s="29"/>
      <c r="D27" s="29"/>
      <c r="E27" s="17"/>
    </row>
    <row r="28" spans="1:5">
      <c r="A28" s="21" t="s">
        <v>26</v>
      </c>
      <c r="B28" s="19" t="s">
        <v>73</v>
      </c>
      <c r="C28" s="29">
        <v>7792711.2000000002</v>
      </c>
      <c r="D28" s="29">
        <v>27606085.210000001</v>
      </c>
      <c r="E28" s="17">
        <f t="shared" si="0"/>
        <v>354.25520722492581</v>
      </c>
    </row>
    <row r="29" spans="1:5">
      <c r="A29" s="21" t="s">
        <v>27</v>
      </c>
      <c r="B29" s="19" t="s">
        <v>74</v>
      </c>
      <c r="C29" s="29">
        <v>2194945.91</v>
      </c>
      <c r="D29" s="29">
        <v>1778744.57</v>
      </c>
      <c r="E29" s="17">
        <f t="shared" si="0"/>
        <v>81.038196061970382</v>
      </c>
    </row>
    <row r="30" spans="1:5">
      <c r="A30" s="21" t="s">
        <v>28</v>
      </c>
      <c r="B30" s="19" t="s">
        <v>75</v>
      </c>
      <c r="C30" s="31">
        <f>C32+C33+C31</f>
        <v>30838736.07</v>
      </c>
      <c r="D30" s="31">
        <f>D32+D33+D31</f>
        <v>21015297.180000003</v>
      </c>
      <c r="E30" s="17">
        <f t="shared" si="0"/>
        <v>68.14577981502859</v>
      </c>
    </row>
    <row r="31" spans="1:5">
      <c r="A31" s="21"/>
      <c r="B31" s="6" t="s">
        <v>104</v>
      </c>
      <c r="C31" s="32"/>
      <c r="D31" s="32">
        <v>1947479.3</v>
      </c>
      <c r="E31" s="17"/>
    </row>
    <row r="32" spans="1:5">
      <c r="A32" s="21" t="s">
        <v>29</v>
      </c>
      <c r="B32" s="19" t="s">
        <v>76</v>
      </c>
      <c r="C32" s="28">
        <v>18080287.710000001</v>
      </c>
      <c r="D32" s="28">
        <v>4326377.2300000004</v>
      </c>
      <c r="E32" s="17">
        <f t="shared" si="0"/>
        <v>23.928696818287523</v>
      </c>
    </row>
    <row r="33" spans="1:5">
      <c r="A33" s="21" t="s">
        <v>30</v>
      </c>
      <c r="B33" s="19" t="s">
        <v>77</v>
      </c>
      <c r="C33" s="29">
        <v>12758448.359999999</v>
      </c>
      <c r="D33" s="29">
        <v>14741440.65</v>
      </c>
      <c r="E33" s="17">
        <f t="shared" si="0"/>
        <v>115.54258193509671</v>
      </c>
    </row>
    <row r="34" spans="1:5">
      <c r="A34" s="21" t="s">
        <v>31</v>
      </c>
      <c r="B34" s="19" t="s">
        <v>78</v>
      </c>
      <c r="C34" s="30">
        <f>C35+C36+C37+C38+C39</f>
        <v>459158860.87999994</v>
      </c>
      <c r="D34" s="30">
        <f>D35+D36+D37+D38+D39</f>
        <v>725265530.84000003</v>
      </c>
      <c r="E34" s="17">
        <f t="shared" si="0"/>
        <v>157.95525092339369</v>
      </c>
    </row>
    <row r="35" spans="1:5">
      <c r="A35" s="21" t="s">
        <v>32</v>
      </c>
      <c r="B35" s="19" t="s">
        <v>79</v>
      </c>
      <c r="C35" s="29">
        <v>121633243.14</v>
      </c>
      <c r="D35" s="29">
        <v>127097653.38</v>
      </c>
      <c r="E35" s="17">
        <f t="shared" si="0"/>
        <v>104.4925302482566</v>
      </c>
    </row>
    <row r="36" spans="1:5">
      <c r="A36" s="21" t="s">
        <v>33</v>
      </c>
      <c r="B36" s="19" t="s">
        <v>80</v>
      </c>
      <c r="C36" s="29">
        <v>299951703.63</v>
      </c>
      <c r="D36" s="29">
        <v>546882644.98000002</v>
      </c>
      <c r="E36" s="17">
        <f t="shared" si="0"/>
        <v>182.3235668814861</v>
      </c>
    </row>
    <row r="37" spans="1:5">
      <c r="A37" s="21" t="s">
        <v>34</v>
      </c>
      <c r="B37" s="19" t="s">
        <v>81</v>
      </c>
      <c r="C37" s="29">
        <v>20720009.530000001</v>
      </c>
      <c r="D37" s="29">
        <v>31853072.34</v>
      </c>
      <c r="E37" s="17">
        <f t="shared" si="0"/>
        <v>153.73097340462468</v>
      </c>
    </row>
    <row r="38" spans="1:5">
      <c r="A38" s="21" t="s">
        <v>35</v>
      </c>
      <c r="B38" s="19" t="s">
        <v>82</v>
      </c>
      <c r="C38" s="29">
        <v>751310.76</v>
      </c>
      <c r="D38" s="29">
        <v>1171224</v>
      </c>
      <c r="E38" s="17">
        <f t="shared" si="0"/>
        <v>155.89075284906076</v>
      </c>
    </row>
    <row r="39" spans="1:5">
      <c r="A39" s="21" t="s">
        <v>36</v>
      </c>
      <c r="B39" s="19" t="s">
        <v>83</v>
      </c>
      <c r="C39" s="29">
        <v>16102593.82</v>
      </c>
      <c r="D39" s="29">
        <v>18260936.140000001</v>
      </c>
      <c r="E39" s="17">
        <f t="shared" si="0"/>
        <v>113.40369349265495</v>
      </c>
    </row>
    <row r="40" spans="1:5">
      <c r="A40" s="21" t="s">
        <v>37</v>
      </c>
      <c r="B40" s="19" t="s">
        <v>84</v>
      </c>
      <c r="C40" s="30">
        <f>C41+C42</f>
        <v>64881259.340000004</v>
      </c>
      <c r="D40" s="30">
        <f>D41+D42</f>
        <v>75537242.689999998</v>
      </c>
      <c r="E40" s="17">
        <f t="shared" si="0"/>
        <v>116.42382324017323</v>
      </c>
    </row>
    <row r="41" spans="1:5">
      <c r="A41" s="21" t="s">
        <v>38</v>
      </c>
      <c r="B41" s="19" t="s">
        <v>85</v>
      </c>
      <c r="C41" s="29">
        <v>61252501.210000001</v>
      </c>
      <c r="D41" s="29">
        <v>71491498.120000005</v>
      </c>
      <c r="E41" s="17">
        <f t="shared" si="0"/>
        <v>116.71604703111846</v>
      </c>
    </row>
    <row r="42" spans="1:5">
      <c r="A42" s="21" t="s">
        <v>39</v>
      </c>
      <c r="B42" s="19" t="s">
        <v>86</v>
      </c>
      <c r="C42" s="29">
        <v>3628758.13</v>
      </c>
      <c r="D42" s="29">
        <v>4045744.57</v>
      </c>
      <c r="E42" s="17">
        <f t="shared" si="0"/>
        <v>111.49116102703709</v>
      </c>
    </row>
    <row r="43" spans="1:5">
      <c r="A43" s="21" t="s">
        <v>40</v>
      </c>
      <c r="B43" s="19" t="s">
        <v>87</v>
      </c>
      <c r="C43" s="30">
        <f>C44+C45+C46</f>
        <v>6299224.4399999995</v>
      </c>
      <c r="D43" s="30">
        <f>D44+D45+D46</f>
        <v>14946226.599999998</v>
      </c>
      <c r="E43" s="17">
        <f t="shared" si="0"/>
        <v>237.27090124129631</v>
      </c>
    </row>
    <row r="44" spans="1:5">
      <c r="A44" s="21" t="s">
        <v>41</v>
      </c>
      <c r="B44" s="19" t="s">
        <v>88</v>
      </c>
      <c r="C44" s="29">
        <v>1001038.94</v>
      </c>
      <c r="D44" s="29">
        <v>974657.52</v>
      </c>
      <c r="E44" s="17">
        <f t="shared" si="0"/>
        <v>97.364596026604119</v>
      </c>
    </row>
    <row r="45" spans="1:5">
      <c r="A45" s="21" t="s">
        <v>42</v>
      </c>
      <c r="B45" s="19" t="s">
        <v>89</v>
      </c>
      <c r="C45" s="29">
        <v>3414706.31</v>
      </c>
      <c r="D45" s="29">
        <v>9482180.6199999992</v>
      </c>
      <c r="E45" s="17">
        <f t="shared" si="0"/>
        <v>277.68656391418915</v>
      </c>
    </row>
    <row r="46" spans="1:5">
      <c r="A46" s="21" t="s">
        <v>43</v>
      </c>
      <c r="B46" s="19" t="s">
        <v>90</v>
      </c>
      <c r="C46" s="29">
        <v>1883479.19</v>
      </c>
      <c r="D46" s="29">
        <v>4489388.46</v>
      </c>
      <c r="E46" s="17">
        <f t="shared" si="0"/>
        <v>238.35614876105956</v>
      </c>
    </row>
    <row r="47" spans="1:5">
      <c r="A47" s="21" t="s">
        <v>44</v>
      </c>
      <c r="B47" s="19" t="s">
        <v>91</v>
      </c>
      <c r="C47" s="30">
        <f>C48+C49</f>
        <v>8958952.8100000005</v>
      </c>
      <c r="D47" s="30">
        <f>D48+D49</f>
        <v>9356375.9600000009</v>
      </c>
      <c r="E47" s="17">
        <f t="shared" si="0"/>
        <v>104.43604468545024</v>
      </c>
    </row>
    <row r="48" spans="1:5">
      <c r="A48" s="21" t="s">
        <v>45</v>
      </c>
      <c r="B48" s="19" t="s">
        <v>92</v>
      </c>
      <c r="C48" s="29">
        <v>1082866.07</v>
      </c>
      <c r="D48" s="29">
        <v>661002.41</v>
      </c>
      <c r="E48" s="17">
        <f t="shared" si="0"/>
        <v>61.041935684622572</v>
      </c>
    </row>
    <row r="49" spans="1:5">
      <c r="A49" s="21" t="s">
        <v>46</v>
      </c>
      <c r="B49" s="19" t="s">
        <v>93</v>
      </c>
      <c r="C49" s="29">
        <v>7876086.7400000002</v>
      </c>
      <c r="D49" s="29">
        <v>8695373.5500000007</v>
      </c>
      <c r="E49" s="17">
        <f t="shared" si="0"/>
        <v>110.40220654045261</v>
      </c>
    </row>
    <row r="50" spans="1:5">
      <c r="A50" s="21" t="s">
        <v>47</v>
      </c>
      <c r="B50" s="19" t="s">
        <v>94</v>
      </c>
      <c r="C50" s="30">
        <f>C51+C52</f>
        <v>1817000</v>
      </c>
      <c r="D50" s="30">
        <f>D51+D52</f>
        <v>2056600</v>
      </c>
      <c r="E50" s="17">
        <f t="shared" si="0"/>
        <v>113.18657127132636</v>
      </c>
    </row>
    <row r="51" spans="1:5">
      <c r="A51" s="21" t="s">
        <v>48</v>
      </c>
      <c r="B51" s="19" t="s">
        <v>95</v>
      </c>
      <c r="C51" s="29">
        <v>162600</v>
      </c>
      <c r="D51" s="29">
        <v>169600</v>
      </c>
      <c r="E51" s="17">
        <f t="shared" si="0"/>
        <v>104.30504305043051</v>
      </c>
    </row>
    <row r="52" spans="1:5">
      <c r="A52" s="21" t="s">
        <v>49</v>
      </c>
      <c r="B52" s="19" t="s">
        <v>96</v>
      </c>
      <c r="C52" s="29">
        <v>1654400</v>
      </c>
      <c r="D52" s="29">
        <v>1887000</v>
      </c>
      <c r="E52" s="17">
        <f t="shared" si="0"/>
        <v>114.05947775628627</v>
      </c>
    </row>
    <row r="53" spans="1:5" ht="21">
      <c r="A53" s="21" t="s">
        <v>50</v>
      </c>
      <c r="B53" s="19" t="s">
        <v>97</v>
      </c>
      <c r="C53" s="30">
        <f>C54</f>
        <v>384.66</v>
      </c>
      <c r="D53" s="30">
        <f>D54</f>
        <v>0</v>
      </c>
      <c r="E53" s="17"/>
    </row>
    <row r="54" spans="1:5" ht="21">
      <c r="A54" s="21" t="s">
        <v>51</v>
      </c>
      <c r="B54" s="19" t="s">
        <v>98</v>
      </c>
      <c r="C54" s="29">
        <v>384.66</v>
      </c>
      <c r="D54" s="29"/>
      <c r="E54" s="17"/>
    </row>
    <row r="55" spans="1:5" ht="31.2">
      <c r="A55" s="21" t="s">
        <v>52</v>
      </c>
      <c r="B55" s="19" t="s">
        <v>99</v>
      </c>
      <c r="C55" s="25">
        <f>C56+C57</f>
        <v>0</v>
      </c>
      <c r="D55" s="25">
        <f>D56+D57</f>
        <v>0</v>
      </c>
      <c r="E55" s="17"/>
    </row>
    <row r="56" spans="1:5" ht="21" customHeight="1">
      <c r="A56" s="21" t="s">
        <v>53</v>
      </c>
      <c r="B56" s="19" t="s">
        <v>100</v>
      </c>
      <c r="C56" s="26"/>
      <c r="D56" s="26"/>
      <c r="E56" s="17"/>
    </row>
    <row r="57" spans="1:5" ht="14.4" thickBot="1">
      <c r="A57" s="22" t="s">
        <v>54</v>
      </c>
      <c r="B57" s="23" t="s">
        <v>101</v>
      </c>
      <c r="C57" s="27"/>
      <c r="D57" s="27"/>
      <c r="E57" s="24"/>
    </row>
    <row r="58" spans="1:5">
      <c r="A58" s="9"/>
      <c r="B58" s="9"/>
      <c r="C58" s="10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3 кв 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2022-11-08T07:06:52Z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