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исполнение  1 кв 2023 год" sheetId="4" r:id="rId1"/>
  </sheets>
  <calcPr calcId="124519"/>
</workbook>
</file>

<file path=xl/calcChain.xml><?xml version="1.0" encoding="utf-8"?>
<calcChain xmlns="http://schemas.openxmlformats.org/spreadsheetml/2006/main">
  <c r="D43" i="4"/>
  <c r="D18"/>
  <c r="C55"/>
  <c r="C50"/>
  <c r="C47"/>
  <c r="C43"/>
  <c r="C40"/>
  <c r="C34"/>
  <c r="C30"/>
  <c r="C24"/>
  <c r="C20"/>
  <c r="C9"/>
  <c r="C7"/>
  <c r="D9" l="1"/>
  <c r="D24"/>
  <c r="D50"/>
  <c r="D47"/>
  <c r="D30"/>
  <c r="E26"/>
  <c r="D20"/>
  <c r="E38"/>
  <c r="E23"/>
  <c r="E22"/>
  <c r="D55" l="1"/>
  <c r="E52"/>
  <c r="E51"/>
  <c r="E49"/>
  <c r="E48"/>
  <c r="E46"/>
  <c r="E44"/>
  <c r="E43"/>
  <c r="E42"/>
  <c r="E41"/>
  <c r="D40"/>
  <c r="E39"/>
  <c r="E37"/>
  <c r="E36"/>
  <c r="E35"/>
  <c r="D34"/>
  <c r="E33"/>
  <c r="E32"/>
  <c r="E30"/>
  <c r="E29"/>
  <c r="E28"/>
  <c r="E25"/>
  <c r="E24"/>
  <c r="E21"/>
  <c r="E19"/>
  <c r="E18"/>
  <c r="E17"/>
  <c r="E14"/>
  <c r="E12"/>
  <c r="E11"/>
  <c r="E10"/>
  <c r="E20" l="1"/>
  <c r="D7"/>
  <c r="E47"/>
  <c r="E34"/>
  <c r="E9"/>
  <c r="E50"/>
  <c r="E40"/>
  <c r="E7" l="1"/>
</calcChain>
</file>

<file path=xl/sharedStrings.xml><?xml version="1.0" encoding="utf-8"?>
<sst xmlns="http://schemas.openxmlformats.org/spreadsheetml/2006/main" count="111" uniqueCount="111">
  <si>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</si>
  <si>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</si>
  <si>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</si>
  <si>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</si>
  <si>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</si>
  <si>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</si>
  <si>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</si>
  <si>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</si>
  <si>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</si>
  <si>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</si>
  <si>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</si>
  <si>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</si>
  <si>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</si>
  <si>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</si>
  <si>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</si>
  <si>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</si>
  <si>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</si>
  <si>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</si>
  <si>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</si>
  <si>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</si>
  <si>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</si>
  <si>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</si>
  <si>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</si>
  <si>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</si>
  <si>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</si>
  <si>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</si>
  <si>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</si>
  <si>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</si>
  <si>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</si>
  <si>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</si>
  <si>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</si>
  <si>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</si>
  <si>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</si>
  <si>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</si>
  <si>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</si>
  <si>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</si>
  <si>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</si>
  <si>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</si>
  <si>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</si>
  <si>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</si>
  <si>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</si>
  <si>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</si>
  <si>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</si>
  <si>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</si>
  <si>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</si>
  <si>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Массовый спорт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</si>
  <si>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</si>
  <si>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</si>
  <si>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</si>
  <si>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</si>
  <si>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</si>
  <si>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</si>
  <si>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</si>
  <si>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</si>
  <si>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</si>
  <si>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</si>
  <si>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</si>
  <si>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</si>
  <si>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</si>
  <si>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</si>
  <si>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</si>
  <si>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</si>
  <si>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</si>
  <si>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</si>
  <si>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</si>
  <si>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</si>
  <si>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</si>
  <si>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</si>
  <si>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0310</t>
  </si>
  <si>
    <t>0314</t>
  </si>
  <si>
    <t>0400</t>
  </si>
  <si>
    <t>0405</t>
  </si>
  <si>
    <t>0406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</si>
  <si>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</si>
  <si>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</si>
  <si>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</si>
  <si>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</si>
  <si>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</si>
  <si>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</si>
  <si>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</si>
  <si>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</si>
  <si>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</si>
  <si>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</si>
  <si>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</si>
  <si>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</si>
  <si>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</si>
  <si>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</si>
  <si>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</si>
  <si>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</si>
  <si>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</si>
  <si>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</si>
  <si>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</si>
  <si>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</si>
  <si>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</si>
  <si>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</si>
  <si>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</si>
  <si>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1202</t>
  </si>
  <si>
    <t>1300</t>
  </si>
  <si>
    <t>1301</t>
  </si>
  <si>
    <t>1400</t>
  </si>
  <si>
    <t>1401</t>
  </si>
  <si>
    <t>1403</t>
  </si>
  <si>
    <t>0408</t>
  </si>
  <si>
    <t>Транспорт</t>
  </si>
  <si>
    <t>0501</t>
  </si>
  <si>
    <t>0107</t>
  </si>
  <si>
    <t>Обеспечение проведения выборов и референдумов</t>
  </si>
  <si>
    <r>
      <t xml:space="preserve">Исполнение консолидированного бюджета МО "Усть-Коксинский район" РА по расходам  в разрезе разделов и подразделов </t>
    </r>
    <r>
      <rPr>
        <b/>
        <sz val="11"/>
        <rFont val="Times New Roman"/>
        <family val="1"/>
        <charset val="204"/>
      </rPr>
      <t>за  1 квартал 2023 год</t>
    </r>
    <r>
      <rPr>
        <sz val="11"/>
        <rFont val="Times New Roman"/>
        <family val="1"/>
        <charset val="204"/>
      </rPr>
      <t xml:space="preserve">  в сравнении с соответсвующим периодом прошлого года</t>
    </r>
  </si>
  <si>
    <t>Исполнение консолидированного  бюджета МО "Усть-Коксинский район" РА за 1 квартал  2022 год</t>
  </si>
  <si>
    <t>Исполнение консолидированного  бюджета МО "Усть-Коксинский район" РА за 1 квартал 2023 год</t>
  </si>
  <si>
    <t>темп роста 2023/2022</t>
  </si>
</sst>
</file>

<file path=xl/styles.xml><?xml version="1.0" encoding="utf-8"?>
<styleSheet xmlns="http://schemas.openxmlformats.org/spreadsheetml/2006/main">
  <numFmts count="1">
    <numFmt numFmtId="164" formatCode="dd\.mm\.yyyy"/>
  </numFmts>
  <fonts count="2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3">
    <xf numFmtId="0" fontId="0" fillId="0" borderId="0" xfId="0"/>
    <xf numFmtId="49" fontId="17" fillId="0" borderId="1" xfId="57" applyNumberFormat="1" applyFont="1" applyProtection="1">
      <alignment horizontal="center"/>
    </xf>
    <xf numFmtId="0" fontId="18" fillId="0" borderId="1" xfId="0" applyFont="1" applyBorder="1"/>
    <xf numFmtId="0" fontId="19" fillId="0" borderId="1" xfId="0" applyFont="1" applyBorder="1"/>
    <xf numFmtId="49" fontId="17" fillId="0" borderId="47" xfId="36" applyNumberFormat="1" applyFont="1" applyBorder="1" applyProtection="1">
      <alignment horizontal="center" vertical="center" wrapText="1"/>
    </xf>
    <xf numFmtId="4" fontId="18" fillId="0" borderId="48" xfId="0" applyNumberFormat="1" applyFont="1" applyBorder="1"/>
    <xf numFmtId="4" fontId="18" fillId="0" borderId="50" xfId="0" applyNumberFormat="1" applyFont="1" applyBorder="1"/>
    <xf numFmtId="4" fontId="17" fillId="0" borderId="49" xfId="40" applyNumberFormat="1" applyFont="1" applyBorder="1" applyProtection="1">
      <alignment horizontal="right" shrinkToFit="1"/>
    </xf>
    <xf numFmtId="0" fontId="18" fillId="0" borderId="51" xfId="0" applyFont="1" applyBorder="1"/>
    <xf numFmtId="0" fontId="19" fillId="0" borderId="1" xfId="0" applyFont="1" applyBorder="1" applyProtection="1">
      <protection locked="0"/>
    </xf>
    <xf numFmtId="49" fontId="17" fillId="0" borderId="49" xfId="50" applyNumberFormat="1" applyFont="1" applyBorder="1" applyProtection="1">
      <alignment horizontal="center"/>
    </xf>
    <xf numFmtId="49" fontId="17" fillId="0" borderId="1" xfId="59" applyNumberFormat="1" applyFont="1" applyBorder="1" applyProtection="1"/>
    <xf numFmtId="0" fontId="17" fillId="0" borderId="1" xfId="60" applyNumberFormat="1" applyFont="1" applyBorder="1" applyProtection="1"/>
    <xf numFmtId="0" fontId="17" fillId="2" borderId="1" xfId="53" applyNumberFormat="1" applyFont="1" applyBorder="1" applyProtection="1"/>
    <xf numFmtId="0" fontId="17" fillId="0" borderId="1" xfId="52" applyNumberFormat="1" applyFont="1" applyBorder="1" applyProtection="1"/>
    <xf numFmtId="49" fontId="17" fillId="0" borderId="57" xfId="35" applyNumberFormat="1" applyFont="1" applyBorder="1" applyProtection="1">
      <alignment horizontal="center" vertical="center" wrapText="1"/>
    </xf>
    <xf numFmtId="49" fontId="17" fillId="0" borderId="16" xfId="35" applyNumberFormat="1" applyFont="1" applyBorder="1" applyProtection="1">
      <alignment horizontal="center" vertical="center" wrapText="1"/>
    </xf>
    <xf numFmtId="49" fontId="17" fillId="0" borderId="4" xfId="36" applyNumberFormat="1" applyFont="1" applyBorder="1" applyProtection="1">
      <alignment horizontal="center" vertical="center" wrapText="1"/>
    </xf>
    <xf numFmtId="49" fontId="17" fillId="0" borderId="59" xfId="36" applyNumberFormat="1" applyFont="1" applyBorder="1" applyProtection="1">
      <alignment horizontal="center" vertical="center" wrapText="1"/>
    </xf>
    <xf numFmtId="0" fontId="17" fillId="0" borderId="60" xfId="66" applyNumberFormat="1" applyFont="1" applyBorder="1" applyProtection="1">
      <alignment horizontal="left" wrapText="1"/>
    </xf>
    <xf numFmtId="49" fontId="17" fillId="0" borderId="19" xfId="63" applyNumberFormat="1" applyFont="1" applyBorder="1" applyProtection="1">
      <alignment horizontal="center" wrapText="1"/>
    </xf>
    <xf numFmtId="4" fontId="18" fillId="0" borderId="61" xfId="0" applyNumberFormat="1" applyFont="1" applyBorder="1"/>
    <xf numFmtId="0" fontId="17" fillId="0" borderId="62" xfId="47" applyNumberFormat="1" applyFont="1" applyBorder="1" applyProtection="1">
      <alignment horizontal="left" wrapText="1" indent="1"/>
    </xf>
    <xf numFmtId="49" fontId="17" fillId="0" borderId="16" xfId="50" applyNumberFormat="1" applyFont="1" applyBorder="1" applyProtection="1">
      <alignment horizontal="center"/>
    </xf>
    <xf numFmtId="4" fontId="19" fillId="0" borderId="63" xfId="0" applyNumberFormat="1" applyFont="1" applyBorder="1"/>
    <xf numFmtId="0" fontId="17" fillId="0" borderId="64" xfId="70" applyNumberFormat="1" applyFont="1" applyBorder="1" applyProtection="1">
      <alignment horizontal="left" wrapText="1" indent="2"/>
    </xf>
    <xf numFmtId="0" fontId="17" fillId="0" borderId="65" xfId="70" applyNumberFormat="1" applyFont="1" applyBorder="1" applyProtection="1">
      <alignment horizontal="left" wrapText="1" indent="2"/>
    </xf>
    <xf numFmtId="49" fontId="17" fillId="0" borderId="47" xfId="50" applyNumberFormat="1" applyFont="1" applyBorder="1" applyProtection="1">
      <alignment horizontal="center"/>
    </xf>
    <xf numFmtId="4" fontId="18" fillId="0" borderId="66" xfId="0" applyNumberFormat="1" applyFont="1" applyBorder="1"/>
    <xf numFmtId="4" fontId="17" fillId="4" borderId="49" xfId="40" applyNumberFormat="1" applyFont="1" applyFill="1" applyBorder="1" applyProtection="1">
      <alignment horizontal="right" shrinkToFit="1"/>
    </xf>
    <xf numFmtId="4" fontId="18" fillId="4" borderId="50" xfId="0" applyNumberFormat="1" applyFont="1" applyFill="1" applyBorder="1"/>
    <xf numFmtId="4" fontId="17" fillId="4" borderId="52" xfId="40" applyNumberFormat="1" applyFont="1" applyFill="1" applyBorder="1" applyProtection="1">
      <alignment horizontal="right" shrinkToFit="1"/>
    </xf>
    <xf numFmtId="4" fontId="17" fillId="4" borderId="50" xfId="40" applyNumberFormat="1" applyFont="1" applyFill="1" applyBorder="1" applyProtection="1">
      <alignment horizontal="right" shrinkToFit="1"/>
    </xf>
    <xf numFmtId="4" fontId="18" fillId="4" borderId="48" xfId="0" applyNumberFormat="1" applyFont="1" applyFill="1" applyBorder="1"/>
    <xf numFmtId="0" fontId="19" fillId="0" borderId="1" xfId="0" applyFont="1" applyBorder="1" applyAlignment="1">
      <alignment horizontal="center" wrapText="1"/>
    </xf>
    <xf numFmtId="49" fontId="17" fillId="0" borderId="53" xfId="35" applyNumberFormat="1" applyFont="1" applyBorder="1" applyProtection="1">
      <alignment horizontal="center" vertical="center" wrapText="1"/>
    </xf>
    <xf numFmtId="49" fontId="17" fillId="0" borderId="57" xfId="35" applyFont="1" applyBorder="1">
      <alignment horizontal="center" vertical="center" wrapText="1"/>
    </xf>
    <xf numFmtId="49" fontId="17" fillId="0" borderId="54" xfId="35" applyNumberFormat="1" applyFont="1" applyBorder="1" applyProtection="1">
      <alignment horizontal="center" vertical="center" wrapText="1"/>
    </xf>
    <xf numFmtId="49" fontId="17" fillId="0" borderId="16" xfId="35" applyFont="1" applyBorder="1">
      <alignment horizontal="center" vertical="center" wrapText="1"/>
    </xf>
    <xf numFmtId="49" fontId="17" fillId="0" borderId="55" xfId="35" applyNumberFormat="1" applyFont="1" applyBorder="1" applyAlignment="1" applyProtection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56" xfId="35" applyNumberFormat="1" applyFont="1" applyBorder="1" applyAlignment="1" applyProtection="1">
      <alignment horizontal="center" vertical="center" wrapText="1"/>
    </xf>
    <xf numFmtId="49" fontId="17" fillId="0" borderId="58" xfId="35" applyNumberFormat="1" applyFont="1" applyBorder="1" applyAlignment="1" applyProtection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selection activeCell="L13" sqref="L13"/>
    </sheetView>
  </sheetViews>
  <sheetFormatPr defaultRowHeight="13.8"/>
  <cols>
    <col min="1" max="1" width="41.109375" style="9" customWidth="1"/>
    <col min="2" max="2" width="7.5546875" style="9" customWidth="1"/>
    <col min="3" max="3" width="12.88671875" style="9" customWidth="1"/>
    <col min="4" max="4" width="14.33203125" style="2" customWidth="1"/>
    <col min="5" max="5" width="10.33203125" style="3" customWidth="1"/>
    <col min="6" max="16384" width="8.88671875" style="3"/>
  </cols>
  <sheetData>
    <row r="1" spans="1:5">
      <c r="A1" s="1"/>
      <c r="B1" s="1"/>
      <c r="C1" s="1"/>
    </row>
    <row r="2" spans="1:5" ht="56.4" customHeight="1">
      <c r="A2" s="34" t="s">
        <v>107</v>
      </c>
      <c r="B2" s="34"/>
      <c r="C2" s="34"/>
      <c r="D2" s="34"/>
      <c r="E2" s="34"/>
    </row>
    <row r="3" spans="1:5" ht="14.4" thickBot="1">
      <c r="A3" s="11"/>
      <c r="B3" s="12"/>
      <c r="C3" s="12"/>
    </row>
    <row r="4" spans="1:5" ht="14.4" customHeight="1">
      <c r="A4" s="35" t="s">
        <v>0</v>
      </c>
      <c r="B4" s="37" t="s">
        <v>8</v>
      </c>
      <c r="C4" s="39" t="s">
        <v>108</v>
      </c>
      <c r="D4" s="39" t="s">
        <v>109</v>
      </c>
      <c r="E4" s="41" t="s">
        <v>110</v>
      </c>
    </row>
    <row r="5" spans="1:5" ht="55.2" customHeight="1">
      <c r="A5" s="36"/>
      <c r="B5" s="38"/>
      <c r="C5" s="40"/>
      <c r="D5" s="40"/>
      <c r="E5" s="42"/>
    </row>
    <row r="6" spans="1:5" ht="14.4" thickBot="1">
      <c r="A6" s="15" t="s">
        <v>1</v>
      </c>
      <c r="B6" s="16" t="s">
        <v>2</v>
      </c>
      <c r="C6" s="17" t="s">
        <v>3</v>
      </c>
      <c r="D6" s="4" t="s">
        <v>4</v>
      </c>
      <c r="E6" s="18" t="s">
        <v>5</v>
      </c>
    </row>
    <row r="7" spans="1:5">
      <c r="A7" s="19" t="s">
        <v>9</v>
      </c>
      <c r="B7" s="20" t="s">
        <v>6</v>
      </c>
      <c r="C7" s="5">
        <f>C9+C18+C20+C24+C30+C34+C40+C43+C47+C50+C53+C55</f>
        <v>241640330.97999996</v>
      </c>
      <c r="D7" s="5">
        <f>D9+D18+D20+D24+D30+D34+D40+D43+D47+D50+D53+D55</f>
        <v>215758943.48000002</v>
      </c>
      <c r="E7" s="21">
        <f>D7/C7*100</f>
        <v>89.28929314281477</v>
      </c>
    </row>
    <row r="8" spans="1:5">
      <c r="A8" s="22" t="s">
        <v>7</v>
      </c>
      <c r="B8" s="23"/>
      <c r="C8" s="6"/>
      <c r="D8" s="6"/>
      <c r="E8" s="24"/>
    </row>
    <row r="9" spans="1:5">
      <c r="A9" s="25" t="s">
        <v>10</v>
      </c>
      <c r="B9" s="23" t="s">
        <v>55</v>
      </c>
      <c r="C9" s="29">
        <f>C10+C11+C12+C13+C14+C16+C17+C15</f>
        <v>22923352.199999999</v>
      </c>
      <c r="D9" s="29">
        <f>D10+D11+D12+D13+D14+D16+D17+D15</f>
        <v>23126857.890000001</v>
      </c>
      <c r="E9" s="21">
        <f t="shared" ref="E9:E52" si="0">D9/C9*100</f>
        <v>100.88776583906434</v>
      </c>
    </row>
    <row r="10" spans="1:5" ht="31.2">
      <c r="A10" s="25" t="s">
        <v>11</v>
      </c>
      <c r="B10" s="23" t="s">
        <v>56</v>
      </c>
      <c r="C10" s="30">
        <v>1451284.28</v>
      </c>
      <c r="D10" s="30">
        <v>1585392.01</v>
      </c>
      <c r="E10" s="21">
        <f t="shared" si="0"/>
        <v>109.24062444885023</v>
      </c>
    </row>
    <row r="11" spans="1:5" ht="31.2">
      <c r="A11" s="25" t="s">
        <v>12</v>
      </c>
      <c r="B11" s="23" t="s">
        <v>57</v>
      </c>
      <c r="C11" s="30">
        <v>394826.23999999999</v>
      </c>
      <c r="D11" s="30">
        <v>705217.4</v>
      </c>
      <c r="E11" s="21">
        <f t="shared" si="0"/>
        <v>178.61462297946562</v>
      </c>
    </row>
    <row r="12" spans="1:5" ht="41.4">
      <c r="A12" s="25" t="s">
        <v>13</v>
      </c>
      <c r="B12" s="23" t="s">
        <v>58</v>
      </c>
      <c r="C12" s="30">
        <v>8627599.7599999998</v>
      </c>
      <c r="D12" s="30">
        <v>8782109.0099999998</v>
      </c>
      <c r="E12" s="21">
        <f t="shared" si="0"/>
        <v>101.79087178703338</v>
      </c>
    </row>
    <row r="13" spans="1:5">
      <c r="A13" s="25" t="s">
        <v>14</v>
      </c>
      <c r="B13" s="23" t="s">
        <v>59</v>
      </c>
      <c r="C13" s="30">
        <v>93000</v>
      </c>
      <c r="D13" s="30"/>
      <c r="E13" s="21"/>
    </row>
    <row r="14" spans="1:5" ht="31.2">
      <c r="A14" s="25" t="s">
        <v>15</v>
      </c>
      <c r="B14" s="23" t="s">
        <v>60</v>
      </c>
      <c r="C14" s="30">
        <v>1792736.53</v>
      </c>
      <c r="D14" s="30">
        <v>2191683.65</v>
      </c>
      <c r="E14" s="21">
        <f t="shared" si="0"/>
        <v>122.2535276837361</v>
      </c>
    </row>
    <row r="15" spans="1:5">
      <c r="A15" s="25" t="s">
        <v>106</v>
      </c>
      <c r="B15" s="23" t="s">
        <v>105</v>
      </c>
      <c r="C15" s="30">
        <v>18500</v>
      </c>
      <c r="D15" s="30"/>
      <c r="E15" s="21"/>
    </row>
    <row r="16" spans="1:5">
      <c r="A16" s="25" t="s">
        <v>16</v>
      </c>
      <c r="B16" s="23" t="s">
        <v>61</v>
      </c>
      <c r="C16" s="30"/>
      <c r="D16" s="30"/>
      <c r="E16" s="21"/>
    </row>
    <row r="17" spans="1:5">
      <c r="A17" s="25" t="s">
        <v>17</v>
      </c>
      <c r="B17" s="23" t="s">
        <v>62</v>
      </c>
      <c r="C17" s="30">
        <v>10545405.390000001</v>
      </c>
      <c r="D17" s="30">
        <v>9862455.8200000003</v>
      </c>
      <c r="E17" s="21">
        <f t="shared" si="0"/>
        <v>93.523723889765037</v>
      </c>
    </row>
    <row r="18" spans="1:5">
      <c r="A18" s="25" t="s">
        <v>18</v>
      </c>
      <c r="B18" s="23" t="s">
        <v>63</v>
      </c>
      <c r="C18" s="29">
        <v>329600</v>
      </c>
      <c r="D18" s="29">
        <f>D19</f>
        <v>401210</v>
      </c>
      <c r="E18" s="21">
        <f t="shared" si="0"/>
        <v>121.72633495145631</v>
      </c>
    </row>
    <row r="19" spans="1:5">
      <c r="A19" s="25" t="s">
        <v>64</v>
      </c>
      <c r="B19" s="23" t="s">
        <v>65</v>
      </c>
      <c r="C19" s="30">
        <v>329600</v>
      </c>
      <c r="D19" s="30">
        <v>401210</v>
      </c>
      <c r="E19" s="21">
        <f t="shared" si="0"/>
        <v>121.72633495145631</v>
      </c>
    </row>
    <row r="20" spans="1:5" ht="21">
      <c r="A20" s="25" t="s">
        <v>19</v>
      </c>
      <c r="B20" s="23" t="s">
        <v>66</v>
      </c>
      <c r="C20" s="29">
        <f>C21+C22+C23</f>
        <v>1109673.1400000001</v>
      </c>
      <c r="D20" s="29">
        <f>D21+D22+D23</f>
        <v>1451408.92</v>
      </c>
      <c r="E20" s="21">
        <f t="shared" si="0"/>
        <v>130.79607568044764</v>
      </c>
    </row>
    <row r="21" spans="1:5" ht="31.2">
      <c r="A21" s="25" t="s">
        <v>20</v>
      </c>
      <c r="B21" s="23" t="s">
        <v>67</v>
      </c>
      <c r="C21" s="29"/>
      <c r="D21" s="29"/>
      <c r="E21" s="21" t="e">
        <f t="shared" si="0"/>
        <v>#DIV/0!</v>
      </c>
    </row>
    <row r="22" spans="1:5">
      <c r="A22" s="25" t="s">
        <v>21</v>
      </c>
      <c r="B22" s="23" t="s">
        <v>68</v>
      </c>
      <c r="C22" s="30">
        <v>1074531.3700000001</v>
      </c>
      <c r="D22" s="30">
        <v>1451408.92</v>
      </c>
      <c r="E22" s="21">
        <f t="shared" si="0"/>
        <v>135.07366657894778</v>
      </c>
    </row>
    <row r="23" spans="1:5" ht="21">
      <c r="A23" s="25" t="s">
        <v>22</v>
      </c>
      <c r="B23" s="23" t="s">
        <v>69</v>
      </c>
      <c r="C23" s="30">
        <v>35141.769999999997</v>
      </c>
      <c r="D23" s="30"/>
      <c r="E23" s="21">
        <f t="shared" si="0"/>
        <v>0</v>
      </c>
    </row>
    <row r="24" spans="1:5">
      <c r="A24" s="25" t="s">
        <v>23</v>
      </c>
      <c r="B24" s="23" t="s">
        <v>70</v>
      </c>
      <c r="C24" s="29">
        <f>C25+C26+C28+C29+C27</f>
        <v>8566619.7599999998</v>
      </c>
      <c r="D24" s="29">
        <f>D25+D26+D28+D29+D27</f>
        <v>2234074.4400000004</v>
      </c>
      <c r="E24" s="21">
        <f t="shared" si="0"/>
        <v>26.07883275538309</v>
      </c>
    </row>
    <row r="25" spans="1:5">
      <c r="A25" s="25" t="s">
        <v>24</v>
      </c>
      <c r="B25" s="23" t="s">
        <v>71</v>
      </c>
      <c r="C25" s="30">
        <v>104499.68</v>
      </c>
      <c r="D25" s="30">
        <v>200971.31</v>
      </c>
      <c r="E25" s="21">
        <f t="shared" si="0"/>
        <v>192.31763197743766</v>
      </c>
    </row>
    <row r="26" spans="1:5">
      <c r="A26" s="25" t="s">
        <v>25</v>
      </c>
      <c r="B26" s="23" t="s">
        <v>72</v>
      </c>
      <c r="C26" s="30">
        <v>58000</v>
      </c>
      <c r="D26" s="30">
        <v>43500</v>
      </c>
      <c r="E26" s="21">
        <f t="shared" si="0"/>
        <v>75</v>
      </c>
    </row>
    <row r="27" spans="1:5" hidden="1">
      <c r="A27" s="25" t="s">
        <v>103</v>
      </c>
      <c r="B27" s="23" t="s">
        <v>102</v>
      </c>
      <c r="C27" s="30"/>
      <c r="D27" s="30"/>
      <c r="E27" s="21"/>
    </row>
    <row r="28" spans="1:5">
      <c r="A28" s="25" t="s">
        <v>26</v>
      </c>
      <c r="B28" s="23" t="s">
        <v>73</v>
      </c>
      <c r="C28" s="30">
        <v>7930581.7599999998</v>
      </c>
      <c r="D28" s="30">
        <v>1502952.36</v>
      </c>
      <c r="E28" s="21">
        <f t="shared" si="0"/>
        <v>18.951350676195538</v>
      </c>
    </row>
    <row r="29" spans="1:5">
      <c r="A29" s="25" t="s">
        <v>27</v>
      </c>
      <c r="B29" s="23" t="s">
        <v>74</v>
      </c>
      <c r="C29" s="30">
        <v>473538.32</v>
      </c>
      <c r="D29" s="30">
        <v>486650.77</v>
      </c>
      <c r="E29" s="21">
        <f t="shared" si="0"/>
        <v>102.76903672758732</v>
      </c>
    </row>
    <row r="30" spans="1:5">
      <c r="A30" s="25" t="s">
        <v>28</v>
      </c>
      <c r="B30" s="23" t="s">
        <v>75</v>
      </c>
      <c r="C30" s="31">
        <f>C32+C33+C31</f>
        <v>5257313.97</v>
      </c>
      <c r="D30" s="31">
        <f>D32+D33+D31</f>
        <v>6265579.9399999995</v>
      </c>
      <c r="E30" s="21">
        <f t="shared" si="0"/>
        <v>119.17834802626406</v>
      </c>
    </row>
    <row r="31" spans="1:5">
      <c r="A31" s="25"/>
      <c r="B31" s="10" t="s">
        <v>104</v>
      </c>
      <c r="C31" s="32"/>
      <c r="D31" s="32"/>
      <c r="E31" s="21"/>
    </row>
    <row r="32" spans="1:5">
      <c r="A32" s="25" t="s">
        <v>29</v>
      </c>
      <c r="B32" s="23" t="s">
        <v>76</v>
      </c>
      <c r="C32" s="33">
        <v>1891089.88</v>
      </c>
      <c r="D32" s="33">
        <v>4958167.3499999996</v>
      </c>
      <c r="E32" s="21">
        <f t="shared" si="0"/>
        <v>262.18570584281269</v>
      </c>
    </row>
    <row r="33" spans="1:5">
      <c r="A33" s="25" t="s">
        <v>30</v>
      </c>
      <c r="B33" s="23" t="s">
        <v>77</v>
      </c>
      <c r="C33" s="30">
        <v>3366224.09</v>
      </c>
      <c r="D33" s="30">
        <v>1307412.5900000001</v>
      </c>
      <c r="E33" s="21">
        <f t="shared" si="0"/>
        <v>38.839143058951855</v>
      </c>
    </row>
    <row r="34" spans="1:5">
      <c r="A34" s="25" t="s">
        <v>31</v>
      </c>
      <c r="B34" s="23" t="s">
        <v>78</v>
      </c>
      <c r="C34" s="29">
        <f>C35+C36+C37+C38+C39</f>
        <v>175537843.16999999</v>
      </c>
      <c r="D34" s="29">
        <f>D35+D36+D37+D38+D39</f>
        <v>149073404.18000001</v>
      </c>
      <c r="E34" s="21">
        <f t="shared" si="0"/>
        <v>84.923798474400513</v>
      </c>
    </row>
    <row r="35" spans="1:5">
      <c r="A35" s="25" t="s">
        <v>32</v>
      </c>
      <c r="B35" s="23" t="s">
        <v>79</v>
      </c>
      <c r="C35" s="30">
        <v>32550602.539999999</v>
      </c>
      <c r="D35" s="30">
        <v>32016751.280000001</v>
      </c>
      <c r="E35" s="21">
        <f t="shared" si="0"/>
        <v>98.359934322739591</v>
      </c>
    </row>
    <row r="36" spans="1:5">
      <c r="A36" s="25" t="s">
        <v>33</v>
      </c>
      <c r="B36" s="23" t="s">
        <v>80</v>
      </c>
      <c r="C36" s="30">
        <v>127651627.5</v>
      </c>
      <c r="D36" s="30">
        <v>100141834.13</v>
      </c>
      <c r="E36" s="21">
        <f t="shared" si="0"/>
        <v>78.44932030341721</v>
      </c>
    </row>
    <row r="37" spans="1:5">
      <c r="A37" s="25" t="s">
        <v>34</v>
      </c>
      <c r="B37" s="23" t="s">
        <v>81</v>
      </c>
      <c r="C37" s="30">
        <v>9928260</v>
      </c>
      <c r="D37" s="30">
        <v>10224119</v>
      </c>
      <c r="E37" s="21">
        <f t="shared" si="0"/>
        <v>102.97996829253063</v>
      </c>
    </row>
    <row r="38" spans="1:5">
      <c r="A38" s="25" t="s">
        <v>35</v>
      </c>
      <c r="B38" s="23" t="s">
        <v>82</v>
      </c>
      <c r="C38" s="30">
        <v>7500</v>
      </c>
      <c r="D38" s="30">
        <v>35399.279999999999</v>
      </c>
      <c r="E38" s="21">
        <f t="shared" si="0"/>
        <v>471.99039999999997</v>
      </c>
    </row>
    <row r="39" spans="1:5">
      <c r="A39" s="25" t="s">
        <v>36</v>
      </c>
      <c r="B39" s="23" t="s">
        <v>83</v>
      </c>
      <c r="C39" s="30">
        <v>5399853.1299999999</v>
      </c>
      <c r="D39" s="30">
        <v>6655300.4900000002</v>
      </c>
      <c r="E39" s="21">
        <f t="shared" si="0"/>
        <v>123.24965753281516</v>
      </c>
    </row>
    <row r="40" spans="1:5">
      <c r="A40" s="25" t="s">
        <v>37</v>
      </c>
      <c r="B40" s="23" t="s">
        <v>84</v>
      </c>
      <c r="C40" s="29">
        <f>C41+C42</f>
        <v>21846912.75</v>
      </c>
      <c r="D40" s="29">
        <f>D41+D42</f>
        <v>26017069.77</v>
      </c>
      <c r="E40" s="21">
        <f t="shared" si="0"/>
        <v>119.08808383005969</v>
      </c>
    </row>
    <row r="41" spans="1:5">
      <c r="A41" s="25" t="s">
        <v>38</v>
      </c>
      <c r="B41" s="23" t="s">
        <v>85</v>
      </c>
      <c r="C41" s="30">
        <v>20599220.739999998</v>
      </c>
      <c r="D41" s="30">
        <v>24814308.18</v>
      </c>
      <c r="E41" s="21">
        <f t="shared" si="0"/>
        <v>120.4623635680308</v>
      </c>
    </row>
    <row r="42" spans="1:5">
      <c r="A42" s="25" t="s">
        <v>39</v>
      </c>
      <c r="B42" s="23" t="s">
        <v>86</v>
      </c>
      <c r="C42" s="30">
        <v>1247692.01</v>
      </c>
      <c r="D42" s="30">
        <v>1202761.5900000001</v>
      </c>
      <c r="E42" s="21">
        <f t="shared" si="0"/>
        <v>96.39891738987734</v>
      </c>
    </row>
    <row r="43" spans="1:5">
      <c r="A43" s="25" t="s">
        <v>40</v>
      </c>
      <c r="B43" s="23" t="s">
        <v>87</v>
      </c>
      <c r="C43" s="29">
        <f>C44+C45+C46</f>
        <v>1086228.54</v>
      </c>
      <c r="D43" s="29">
        <f>D44+D45+D46</f>
        <v>2100450.9</v>
      </c>
      <c r="E43" s="21">
        <f t="shared" si="0"/>
        <v>193.37099170677286</v>
      </c>
    </row>
    <row r="44" spans="1:5">
      <c r="A44" s="25" t="s">
        <v>41</v>
      </c>
      <c r="B44" s="23" t="s">
        <v>88</v>
      </c>
      <c r="C44" s="30">
        <v>318146.21999999997</v>
      </c>
      <c r="D44" s="30">
        <v>368929.89</v>
      </c>
      <c r="E44" s="21">
        <f t="shared" si="0"/>
        <v>115.96236786971727</v>
      </c>
    </row>
    <row r="45" spans="1:5">
      <c r="A45" s="25" t="s">
        <v>42</v>
      </c>
      <c r="B45" s="23" t="s">
        <v>89</v>
      </c>
      <c r="C45" s="30"/>
      <c r="D45" s="30">
        <v>795507.34</v>
      </c>
      <c r="E45" s="21"/>
    </row>
    <row r="46" spans="1:5">
      <c r="A46" s="25" t="s">
        <v>43</v>
      </c>
      <c r="B46" s="23" t="s">
        <v>90</v>
      </c>
      <c r="C46" s="30">
        <v>768082.32</v>
      </c>
      <c r="D46" s="30">
        <v>936013.67</v>
      </c>
      <c r="E46" s="21">
        <f t="shared" si="0"/>
        <v>121.86371768067778</v>
      </c>
    </row>
    <row r="47" spans="1:5">
      <c r="A47" s="25" t="s">
        <v>44</v>
      </c>
      <c r="B47" s="23" t="s">
        <v>91</v>
      </c>
      <c r="C47" s="29">
        <f>C48+C49</f>
        <v>4455187.45</v>
      </c>
      <c r="D47" s="29">
        <f>D48+D49</f>
        <v>4526487.4399999995</v>
      </c>
      <c r="E47" s="21">
        <f t="shared" si="0"/>
        <v>101.60038137115868</v>
      </c>
    </row>
    <row r="48" spans="1:5">
      <c r="A48" s="25" t="s">
        <v>45</v>
      </c>
      <c r="B48" s="23" t="s">
        <v>92</v>
      </c>
      <c r="C48" s="30">
        <v>191180.42</v>
      </c>
      <c r="D48" s="30">
        <v>278886.34999999998</v>
      </c>
      <c r="E48" s="21">
        <f t="shared" si="0"/>
        <v>145.8760002724128</v>
      </c>
    </row>
    <row r="49" spans="1:5">
      <c r="A49" s="25" t="s">
        <v>46</v>
      </c>
      <c r="B49" s="23" t="s">
        <v>93</v>
      </c>
      <c r="C49" s="30">
        <v>4264007.03</v>
      </c>
      <c r="D49" s="30">
        <v>4247601.09</v>
      </c>
      <c r="E49" s="21">
        <f t="shared" si="0"/>
        <v>99.615245943907354</v>
      </c>
    </row>
    <row r="50" spans="1:5">
      <c r="A50" s="25" t="s">
        <v>47</v>
      </c>
      <c r="B50" s="23" t="s">
        <v>94</v>
      </c>
      <c r="C50" s="29">
        <f>C51+C52</f>
        <v>527600</v>
      </c>
      <c r="D50" s="29">
        <f>D51+D52</f>
        <v>562400</v>
      </c>
      <c r="E50" s="21">
        <f t="shared" si="0"/>
        <v>106.59590598938591</v>
      </c>
    </row>
    <row r="51" spans="1:5">
      <c r="A51" s="25" t="s">
        <v>48</v>
      </c>
      <c r="B51" s="23" t="s">
        <v>95</v>
      </c>
      <c r="C51" s="30">
        <v>37600</v>
      </c>
      <c r="D51" s="30">
        <v>47400</v>
      </c>
      <c r="E51" s="21">
        <f t="shared" si="0"/>
        <v>126.06382978723406</v>
      </c>
    </row>
    <row r="52" spans="1:5">
      <c r="A52" s="25" t="s">
        <v>49</v>
      </c>
      <c r="B52" s="23" t="s">
        <v>96</v>
      </c>
      <c r="C52" s="30">
        <v>490000</v>
      </c>
      <c r="D52" s="30">
        <v>515000</v>
      </c>
      <c r="E52" s="21">
        <f t="shared" si="0"/>
        <v>105.10204081632652</v>
      </c>
    </row>
    <row r="53" spans="1:5" ht="21">
      <c r="A53" s="25" t="s">
        <v>50</v>
      </c>
      <c r="B53" s="23" t="s">
        <v>97</v>
      </c>
      <c r="C53" s="7"/>
      <c r="D53" s="7"/>
      <c r="E53" s="21"/>
    </row>
    <row r="54" spans="1:5" ht="21">
      <c r="A54" s="25" t="s">
        <v>51</v>
      </c>
      <c r="B54" s="23" t="s">
        <v>98</v>
      </c>
      <c r="C54" s="6"/>
      <c r="D54" s="6"/>
      <c r="E54" s="21"/>
    </row>
    <row r="55" spans="1:5" ht="31.2">
      <c r="A55" s="25" t="s">
        <v>52</v>
      </c>
      <c r="B55" s="23" t="s">
        <v>99</v>
      </c>
      <c r="C55" s="7">
        <f>C56+C57</f>
        <v>0</v>
      </c>
      <c r="D55" s="7">
        <f>D56+D57</f>
        <v>0</v>
      </c>
      <c r="E55" s="21"/>
    </row>
    <row r="56" spans="1:5" ht="21" customHeight="1">
      <c r="A56" s="25" t="s">
        <v>53</v>
      </c>
      <c r="B56" s="23" t="s">
        <v>100</v>
      </c>
      <c r="C56" s="6"/>
      <c r="D56" s="6"/>
      <c r="E56" s="21"/>
    </row>
    <row r="57" spans="1:5" ht="14.4" thickBot="1">
      <c r="A57" s="26" t="s">
        <v>54</v>
      </c>
      <c r="B57" s="27" t="s">
        <v>101</v>
      </c>
      <c r="C57" s="8"/>
      <c r="D57" s="8"/>
      <c r="E57" s="28"/>
    </row>
    <row r="58" spans="1:5">
      <c r="A58" s="13"/>
      <c r="B58" s="13"/>
      <c r="C58" s="14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BBB121-6545-4018-B029-3788890E38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 1 кв 2023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FIN62\Надежда</dc:creator>
  <cp:lastModifiedBy>Надежда</cp:lastModifiedBy>
  <cp:lastPrinted>2021-01-14T08:53:24Z</cp:lastPrinted>
  <dcterms:created xsi:type="dcterms:W3CDTF">2021-01-13T04:50:01Z</dcterms:created>
  <dcterms:modified xsi:type="dcterms:W3CDTF">2023-04-26T10:36:48Z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ufustkokmo7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